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0380" windowHeight="10110"/>
  </bookViews>
  <sheets>
    <sheet name="Thermal Expansion sizing" sheetId="1" r:id="rId1"/>
    <sheet name="Linial ft of piping" sheetId="3" r:id="rId2"/>
  </sheets>
  <definedNames>
    <definedName name="Expansionfactor">#REF!</definedName>
    <definedName name="Water_Temperatures">#REF!</definedName>
    <definedName name="WaterTemperatures">#REF!</definedName>
  </definedNames>
  <calcPr calcId="145621"/>
</workbook>
</file>

<file path=xl/calcChain.xml><?xml version="1.0" encoding="utf-8"?>
<calcChain xmlns="http://schemas.openxmlformats.org/spreadsheetml/2006/main">
  <c r="R11" i="3" l="1"/>
  <c r="R10" i="3"/>
  <c r="Q11" i="3"/>
  <c r="Q10" i="3"/>
  <c r="I25" i="1"/>
  <c r="H25" i="1"/>
  <c r="G25" i="1"/>
  <c r="G18" i="1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11" i="3"/>
  <c r="B10" i="3"/>
  <c r="B9" i="3"/>
  <c r="S9" i="3" l="1"/>
  <c r="S10" i="3"/>
  <c r="S11" i="3"/>
  <c r="H16" i="1"/>
  <c r="H28" i="1" s="1"/>
  <c r="I16" i="1"/>
  <c r="I28" i="1" s="1"/>
  <c r="G16" i="1"/>
  <c r="I27" i="1"/>
  <c r="H27" i="1"/>
  <c r="G28" i="1" l="1"/>
  <c r="G27" i="1" s="1"/>
</calcChain>
</file>

<file path=xl/sharedStrings.xml><?xml version="1.0" encoding="utf-8"?>
<sst xmlns="http://schemas.openxmlformats.org/spreadsheetml/2006/main" count="57" uniqueCount="48">
  <si>
    <t>Expansion Factor</t>
  </si>
  <si>
    <t>Pipe Size</t>
  </si>
  <si>
    <t>Steel Pipr (Sch 40)</t>
  </si>
  <si>
    <t>1/2"</t>
  </si>
  <si>
    <t>3/4"</t>
  </si>
  <si>
    <t>1"</t>
  </si>
  <si>
    <t>1 1/4"</t>
  </si>
  <si>
    <t>1 1/2"</t>
  </si>
  <si>
    <t>2"</t>
  </si>
  <si>
    <t>2 1/2"</t>
  </si>
  <si>
    <t>3"</t>
  </si>
  <si>
    <t>4"</t>
  </si>
  <si>
    <t>5"</t>
  </si>
  <si>
    <t>6"</t>
  </si>
  <si>
    <t>8"</t>
  </si>
  <si>
    <t>10"</t>
  </si>
  <si>
    <t>12"</t>
  </si>
  <si>
    <t>Volume (gallons) of water in piping</t>
  </si>
  <si>
    <t>Steel Pipe (Sch 80)</t>
  </si>
  <si>
    <t>3 1/2"</t>
  </si>
  <si>
    <t>100 psig</t>
  </si>
  <si>
    <t>110 psig</t>
  </si>
  <si>
    <t>120 psig</t>
  </si>
  <si>
    <t>Design Water Temp</t>
  </si>
  <si>
    <t>Minimum water temperature (typ 90 F)</t>
  </si>
  <si>
    <t>Maximum pressure</t>
  </si>
  <si>
    <t>Supply water pressure</t>
  </si>
  <si>
    <t>Expansion volume</t>
  </si>
  <si>
    <t>Acceptance Factor</t>
  </si>
  <si>
    <t>Minimum Tank Volume</t>
  </si>
  <si>
    <t>Project Pipe Length</t>
  </si>
  <si>
    <t>Copper Tube ( Type L)</t>
  </si>
  <si>
    <t>Total System Gallons</t>
  </si>
  <si>
    <t>Gallons</t>
  </si>
  <si>
    <t>Storage tank Volume</t>
  </si>
  <si>
    <t>Boiler Volume</t>
  </si>
  <si>
    <t>Total System Water Volume (from next page)</t>
  </si>
  <si>
    <t>To properly size an expansion tank, it is necessary to calculate the total system volume.</t>
  </si>
  <si>
    <t>Steel Pipe (Sch 40)</t>
  </si>
  <si>
    <t>To begin, determine the pipe lengths of each diameter of pipe used on the project and enter the lengths on page 2 "Linial ft of piping".</t>
  </si>
  <si>
    <t>Enter the design water temperature from the dropdown menu</t>
  </si>
  <si>
    <t>Enter the minimum water temperature **, typically 90 degrees F.</t>
  </si>
  <si>
    <t>Enter the supply water pressure</t>
  </si>
  <si>
    <t>Also on page 2, enter the volume of the water storage vessel and boiler.</t>
  </si>
  <si>
    <t>** During the initial start-up, this will be well below 90 degrees F.</t>
  </si>
  <si>
    <t>Maximum system pressures are given at 100 psig, 110 psig and 120 psig</t>
  </si>
  <si>
    <t>Select a tank larger than the Mimium Tank Volume and the Expansion volume</t>
  </si>
  <si>
    <t>3 options are automatically given which include copper tube type L, Schedule 40 Steel pipe, Schedule 80 Steel pipe.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</si>
</sst>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0.0000"/>
    <numFmt numFmtId="167" formatCode="0.00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/>
    <xf numFmtId="167" fontId="0" fillId="0" borderId="0" xfId="0" applyNumberFormat="1"/>
    <xf numFmtId="167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/>
    <xf numFmtId="1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0" fillId="2" borderId="6" xfId="0" applyFill="1" applyBorder="1" applyAlignment="1"/>
    <xf numFmtId="0" fontId="0" fillId="0" borderId="1" xfId="0" applyBorder="1"/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2" borderId="1" xfId="0" applyFill="1" applyBorder="1" applyAlignment="1"/>
    <xf numFmtId="0" fontId="0" fillId="0" borderId="1" xfId="0" applyFill="1" applyBorder="1" applyAlignment="1"/>
    <xf numFmtId="1" fontId="0" fillId="0" borderId="1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7" xfId="0" applyBorder="1" applyAlignment="1"/>
    <xf numFmtId="0" fontId="0" fillId="2" borderId="7" xfId="0" applyFill="1" applyBorder="1" applyAlignment="1"/>
    <xf numFmtId="0" fontId="0" fillId="0" borderId="6" xfId="0" applyBorder="1" applyAlignment="1"/>
    <xf numFmtId="0" fontId="0" fillId="0" borderId="15" xfId="0" applyBorder="1" applyAlignment="1"/>
    <xf numFmtId="0" fontId="0" fillId="0" borderId="5" xfId="0" applyBorder="1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4" xfId="0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0" fillId="0" borderId="12" xfId="0" applyBorder="1" applyAlignment="1"/>
    <xf numFmtId="1" fontId="0" fillId="0" borderId="1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0" fillId="4" borderId="1" xfId="0" applyFill="1" applyBorder="1" applyAlignment="1"/>
    <xf numFmtId="167" fontId="0" fillId="4" borderId="1" xfId="0" applyNumberFormat="1" applyFill="1" applyBorder="1" applyAlignment="1">
      <alignment horizontal="center"/>
    </xf>
    <xf numFmtId="167" fontId="0" fillId="4" borderId="14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tabSelected="1" zoomScale="80" zoomScaleNormal="80" workbookViewId="0">
      <selection activeCell="P14" sqref="P14"/>
    </sheetView>
  </sheetViews>
  <sheetFormatPr defaultRowHeight="15" x14ac:dyDescent="0.25"/>
  <cols>
    <col min="1" max="1" width="6.28515625" style="3" customWidth="1"/>
    <col min="5" max="5" width="17.5703125" customWidth="1"/>
    <col min="6" max="6" width="10.42578125" customWidth="1"/>
    <col min="7" max="7" width="22.28515625" customWidth="1"/>
    <col min="8" max="8" width="18.85546875" customWidth="1"/>
    <col min="9" max="9" width="19.5703125" customWidth="1"/>
  </cols>
  <sheetData>
    <row r="2" spans="1:11" x14ac:dyDescent="0.25">
      <c r="B2" s="54" t="s">
        <v>37</v>
      </c>
      <c r="C2" s="54"/>
      <c r="D2" s="54"/>
      <c r="E2" s="54"/>
      <c r="F2" s="54"/>
      <c r="G2" s="54"/>
      <c r="H2" s="54"/>
      <c r="I2" s="54"/>
      <c r="J2" s="54"/>
      <c r="K2" s="54"/>
    </row>
    <row r="3" spans="1:11" x14ac:dyDescent="0.25">
      <c r="B3" s="54" t="s">
        <v>39</v>
      </c>
      <c r="C3" s="54"/>
      <c r="D3" s="54"/>
      <c r="E3" s="54"/>
      <c r="F3" s="54"/>
      <c r="G3" s="54"/>
      <c r="H3" s="54"/>
      <c r="I3" s="54"/>
      <c r="J3" s="54"/>
      <c r="K3" s="54"/>
    </row>
    <row r="4" spans="1:11" x14ac:dyDescent="0.25">
      <c r="B4" s="54" t="s">
        <v>47</v>
      </c>
      <c r="C4" s="54"/>
      <c r="D4" s="54"/>
      <c r="E4" s="54"/>
      <c r="F4" s="54"/>
      <c r="G4" s="54"/>
      <c r="H4" s="54"/>
      <c r="I4" s="54"/>
      <c r="J4" s="54"/>
      <c r="K4" s="54"/>
    </row>
    <row r="5" spans="1:11" x14ac:dyDescent="0.25">
      <c r="B5" s="54" t="s">
        <v>43</v>
      </c>
      <c r="C5" s="54"/>
      <c r="D5" s="54"/>
      <c r="E5" s="54"/>
      <c r="F5" s="54"/>
      <c r="G5" s="54"/>
      <c r="H5" s="54"/>
      <c r="I5" s="54"/>
      <c r="J5" s="54"/>
      <c r="K5" s="54"/>
    </row>
    <row r="6" spans="1:11" x14ac:dyDescent="0.25">
      <c r="B6" s="54" t="s">
        <v>40</v>
      </c>
      <c r="C6" s="54"/>
      <c r="D6" s="54"/>
      <c r="E6" s="54"/>
      <c r="F6" s="54"/>
      <c r="G6" s="54"/>
      <c r="H6" s="54"/>
      <c r="I6" s="54"/>
      <c r="J6" s="54"/>
      <c r="K6" s="54"/>
    </row>
    <row r="7" spans="1:11" x14ac:dyDescent="0.25">
      <c r="B7" s="54" t="s">
        <v>41</v>
      </c>
      <c r="C7" s="54"/>
      <c r="D7" s="54"/>
      <c r="E7" s="54"/>
      <c r="F7" s="54"/>
      <c r="G7" s="54"/>
      <c r="H7" s="54"/>
      <c r="I7" s="54"/>
      <c r="J7" s="54"/>
      <c r="K7" s="54"/>
    </row>
    <row r="8" spans="1:11" x14ac:dyDescent="0.25">
      <c r="B8" s="54" t="s">
        <v>42</v>
      </c>
      <c r="C8" s="54"/>
      <c r="D8" s="54"/>
      <c r="E8" s="54"/>
      <c r="F8" s="54"/>
      <c r="G8" s="54"/>
      <c r="H8" s="54"/>
      <c r="I8" s="54"/>
      <c r="J8" s="54"/>
      <c r="K8" s="54"/>
    </row>
    <row r="9" spans="1:11" x14ac:dyDescent="0.25">
      <c r="B9" s="54" t="s">
        <v>45</v>
      </c>
      <c r="C9" s="54"/>
      <c r="D9" s="54"/>
      <c r="E9" s="54"/>
      <c r="F9" s="54"/>
      <c r="G9" s="54"/>
      <c r="H9" s="54"/>
      <c r="I9" s="54"/>
      <c r="J9" s="54"/>
      <c r="K9" s="54"/>
    </row>
    <row r="10" spans="1:11" x14ac:dyDescent="0.25">
      <c r="B10" s="54" t="s">
        <v>46</v>
      </c>
      <c r="C10" s="54"/>
      <c r="D10" s="54"/>
      <c r="E10" s="54"/>
      <c r="F10" s="54"/>
      <c r="G10" s="54"/>
      <c r="H10" s="54"/>
      <c r="I10" s="54"/>
      <c r="J10" s="54"/>
      <c r="K10" s="54"/>
    </row>
    <row r="13" spans="1:11" x14ac:dyDescent="0.25">
      <c r="B13" t="s">
        <v>44</v>
      </c>
    </row>
    <row r="14" spans="1:11" ht="15.75" thickBot="1" x14ac:dyDescent="0.3"/>
    <row r="15" spans="1:11" x14ac:dyDescent="0.25">
      <c r="A15" s="45"/>
      <c r="B15" s="21"/>
      <c r="C15" s="22"/>
      <c r="D15" s="22"/>
      <c r="E15" s="22"/>
      <c r="F15" s="30"/>
      <c r="G15" s="31" t="s">
        <v>31</v>
      </c>
      <c r="H15" s="32" t="s">
        <v>38</v>
      </c>
      <c r="I15" s="33" t="s">
        <v>18</v>
      </c>
    </row>
    <row r="16" spans="1:11" x14ac:dyDescent="0.25">
      <c r="A16" s="46">
        <v>1</v>
      </c>
      <c r="B16" s="26" t="s">
        <v>36</v>
      </c>
      <c r="C16" s="15"/>
      <c r="D16" s="15"/>
      <c r="E16" s="28"/>
      <c r="F16" s="39" t="s">
        <v>33</v>
      </c>
      <c r="G16" s="40">
        <f>'Linial ft of piping'!S11</f>
        <v>0</v>
      </c>
      <c r="H16" s="40">
        <f>'Linial ft of piping'!S10</f>
        <v>0</v>
      </c>
      <c r="I16" s="41">
        <f>'Linial ft of piping'!S9</f>
        <v>0</v>
      </c>
    </row>
    <row r="17" spans="1:9" x14ac:dyDescent="0.25">
      <c r="A17" s="47"/>
      <c r="B17" s="23"/>
      <c r="C17" s="9"/>
      <c r="D17" s="9"/>
      <c r="E17" s="9"/>
      <c r="F17" s="16"/>
      <c r="G17" s="42" t="s">
        <v>0</v>
      </c>
      <c r="H17" s="17"/>
      <c r="I17" s="34"/>
    </row>
    <row r="18" spans="1:9" x14ac:dyDescent="0.25">
      <c r="A18" s="46">
        <v>2</v>
      </c>
      <c r="B18" s="27" t="s">
        <v>23</v>
      </c>
      <c r="C18" s="18"/>
      <c r="D18" s="18"/>
      <c r="E18" s="13"/>
      <c r="F18" s="49">
        <v>180</v>
      </c>
      <c r="G18" s="43">
        <f>IF(F18=120,0.00599,IF(F18=130,0.00831,IF(F18=140,0.01096,IF(F18=150,0.0133,IF(F18=160,0.01652,IF(F18=170,0.02013,IF(F18=180,0.02358)))))))</f>
        <v>2.358E-2</v>
      </c>
      <c r="H18" s="17"/>
      <c r="I18" s="34"/>
    </row>
    <row r="19" spans="1:9" x14ac:dyDescent="0.25">
      <c r="A19" s="47"/>
      <c r="B19" s="23"/>
      <c r="C19" s="9"/>
      <c r="D19" s="9"/>
      <c r="E19" s="9"/>
      <c r="F19" s="17"/>
      <c r="G19" s="17"/>
      <c r="H19" s="17"/>
      <c r="I19" s="34"/>
    </row>
    <row r="20" spans="1:9" x14ac:dyDescent="0.25">
      <c r="A20" s="46">
        <v>3</v>
      </c>
      <c r="B20" s="27" t="s">
        <v>24</v>
      </c>
      <c r="C20" s="18"/>
      <c r="D20" s="18"/>
      <c r="E20" s="13"/>
      <c r="F20" s="49">
        <v>90</v>
      </c>
      <c r="G20" s="17"/>
      <c r="H20" s="17"/>
      <c r="I20" s="34"/>
    </row>
    <row r="21" spans="1:9" x14ac:dyDescent="0.25">
      <c r="A21" s="47"/>
      <c r="B21" s="23"/>
      <c r="C21" s="9"/>
      <c r="D21" s="9"/>
      <c r="E21" s="9"/>
      <c r="F21" s="17"/>
      <c r="G21" s="17"/>
      <c r="H21" s="17"/>
      <c r="I21" s="34"/>
    </row>
    <row r="22" spans="1:9" x14ac:dyDescent="0.25">
      <c r="A22" s="46">
        <v>4</v>
      </c>
      <c r="B22" s="27" t="s">
        <v>26</v>
      </c>
      <c r="C22" s="18"/>
      <c r="D22" s="18"/>
      <c r="E22" s="13"/>
      <c r="F22" s="49">
        <v>70</v>
      </c>
      <c r="G22" s="17"/>
      <c r="H22" s="17"/>
      <c r="I22" s="34"/>
    </row>
    <row r="23" spans="1:9" x14ac:dyDescent="0.25">
      <c r="A23" s="47"/>
      <c r="B23" s="23"/>
      <c r="C23" s="9"/>
      <c r="D23" s="9"/>
      <c r="E23" s="9"/>
      <c r="F23" s="19"/>
      <c r="G23" s="17"/>
      <c r="H23" s="17"/>
      <c r="I23" s="34"/>
    </row>
    <row r="24" spans="1:9" x14ac:dyDescent="0.25">
      <c r="A24" s="46">
        <v>6</v>
      </c>
      <c r="B24" s="26" t="s">
        <v>25</v>
      </c>
      <c r="C24" s="15"/>
      <c r="D24" s="15"/>
      <c r="E24" s="28"/>
      <c r="F24" s="16"/>
      <c r="G24" s="11" t="s">
        <v>20</v>
      </c>
      <c r="H24" s="17" t="s">
        <v>21</v>
      </c>
      <c r="I24" s="34" t="s">
        <v>22</v>
      </c>
    </row>
    <row r="25" spans="1:9" x14ac:dyDescent="0.25">
      <c r="A25" s="46">
        <v>7</v>
      </c>
      <c r="B25" s="26" t="s">
        <v>28</v>
      </c>
      <c r="C25" s="15"/>
      <c r="D25" s="15"/>
      <c r="E25" s="28"/>
      <c r="F25" s="16"/>
      <c r="G25" s="11">
        <f>IF(F22=40,0.523,IF(F22=60,0.347,IF(F22=70,0.261,IF(F22=80,0.174,IF(F22=90,0.087)))))</f>
        <v>0.26100000000000001</v>
      </c>
      <c r="H25" s="11">
        <f>IF(F22=40,0.561,IF(F22=60,0.401,IF(F22=70,0.321,IF(F22=80,0.241,IF(F22=90,0.16, IF(F22=100,0.08))))))</f>
        <v>0.32100000000000001</v>
      </c>
      <c r="I25" s="44">
        <f>IF(F22=40,0.594,IF(F22=60,0.446,IF(F22=70,0.371,IF(F22=80,0.297,IF(F22=90,0.223, IF(F22=100,0.149, IF(F22=110,0.074)))))))</f>
        <v>0.371</v>
      </c>
    </row>
    <row r="26" spans="1:9" x14ac:dyDescent="0.25">
      <c r="A26" s="47"/>
      <c r="B26" s="23"/>
      <c r="C26" s="9"/>
      <c r="D26" s="9"/>
      <c r="E26" s="9"/>
      <c r="F26" s="16"/>
      <c r="G26" s="17"/>
      <c r="H26" s="17"/>
      <c r="I26" s="34"/>
    </row>
    <row r="27" spans="1:9" x14ac:dyDescent="0.25">
      <c r="A27" s="46">
        <v>8</v>
      </c>
      <c r="B27" s="26" t="s">
        <v>29</v>
      </c>
      <c r="C27" s="15"/>
      <c r="D27" s="15"/>
      <c r="E27" s="28"/>
      <c r="F27" s="14"/>
      <c r="G27" s="20">
        <f>G28/G25</f>
        <v>0</v>
      </c>
      <c r="H27" s="20">
        <f>H28/H25</f>
        <v>0</v>
      </c>
      <c r="I27" s="35">
        <f>I28/I25</f>
        <v>0</v>
      </c>
    </row>
    <row r="28" spans="1:9" ht="15.75" thickBot="1" x14ac:dyDescent="0.3">
      <c r="A28" s="48">
        <v>9</v>
      </c>
      <c r="B28" s="24" t="s">
        <v>27</v>
      </c>
      <c r="C28" s="25"/>
      <c r="D28" s="25"/>
      <c r="E28" s="29"/>
      <c r="F28" s="36"/>
      <c r="G28" s="37">
        <f>$G$16*$G$18</f>
        <v>0</v>
      </c>
      <c r="H28" s="37">
        <f>$H$16*$G$18</f>
        <v>0</v>
      </c>
      <c r="I28" s="38">
        <f>$I$16*$G$18</f>
        <v>0</v>
      </c>
    </row>
  </sheetData>
  <mergeCells count="17">
    <mergeCell ref="B9:K9"/>
    <mergeCell ref="B10:K10"/>
    <mergeCell ref="B28:E28"/>
    <mergeCell ref="B25:E25"/>
    <mergeCell ref="B27:E27"/>
    <mergeCell ref="B2:K2"/>
    <mergeCell ref="B3:K3"/>
    <mergeCell ref="B4:K4"/>
    <mergeCell ref="B5:K5"/>
    <mergeCell ref="B6:K6"/>
    <mergeCell ref="B7:K7"/>
    <mergeCell ref="B8:K8"/>
    <mergeCell ref="B16:E16"/>
    <mergeCell ref="B18:E18"/>
    <mergeCell ref="B20:E20"/>
    <mergeCell ref="B24:E24"/>
    <mergeCell ref="B22:E22"/>
  </mergeCells>
  <dataValidations count="5">
    <dataValidation type="list" allowBlank="1" showInputMessage="1" showErrorMessage="1" sqref="F19">
      <formula1>"110, 120, 130, 140, 150, 160, 170, 180"</formula1>
    </dataValidation>
    <dataValidation type="list" allowBlank="1" showInputMessage="1" showErrorMessage="1" sqref="F20:F21">
      <formula1>"70, 80, 90, 100, 110"</formula1>
    </dataValidation>
    <dataValidation type="list" allowBlank="1" showInputMessage="1" showErrorMessage="1" sqref="F23">
      <formula1>"50, 55, 60, 65, 70, 75, 80, 85"</formula1>
    </dataValidation>
    <dataValidation type="list" allowBlank="1" showInputMessage="1" showErrorMessage="1" sqref="F18">
      <formula1>"120, 130, 140, 150, 160, 170, 180"</formula1>
    </dataValidation>
    <dataValidation type="list" allowBlank="1" showInputMessage="1" showErrorMessage="1" sqref="F22">
      <formula1>"40,60,70,80,90,100,110"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H26" sqref="H26"/>
    </sheetView>
  </sheetViews>
  <sheetFormatPr defaultRowHeight="15" x14ac:dyDescent="0.25"/>
  <cols>
    <col min="1" max="1" width="21.140625" customWidth="1"/>
    <col min="17" max="17" width="13.5703125" customWidth="1"/>
    <col min="18" max="18" width="10.85546875" customWidth="1"/>
    <col min="19" max="19" width="11.7109375" customWidth="1"/>
    <col min="20" max="20" width="20.5703125" customWidth="1"/>
  </cols>
  <sheetData>
    <row r="1" spans="1:20" x14ac:dyDescent="0.25">
      <c r="A1" s="1" t="s">
        <v>17</v>
      </c>
      <c r="B1" s="1"/>
      <c r="C1" s="1"/>
    </row>
    <row r="2" spans="1:20" ht="15.75" thickBot="1" x14ac:dyDescent="0.3">
      <c r="A2" s="5"/>
      <c r="B2" s="5"/>
      <c r="C2" s="5"/>
    </row>
    <row r="3" spans="1:20" ht="15.75" thickBot="1" x14ac:dyDescent="0.3">
      <c r="A3" t="s">
        <v>30</v>
      </c>
      <c r="B3" s="51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3"/>
    </row>
    <row r="4" spans="1:20" ht="30" x14ac:dyDescent="0.25">
      <c r="A4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2" t="s">
        <v>34</v>
      </c>
      <c r="R4" s="12" t="s">
        <v>35</v>
      </c>
    </row>
    <row r="5" spans="1:20" hidden="1" x14ac:dyDescent="0.25">
      <c r="A5" t="s">
        <v>18</v>
      </c>
      <c r="B5" s="3">
        <v>1.2200000000000001E-2</v>
      </c>
      <c r="C5" s="3">
        <v>2.7699999999999999E-2</v>
      </c>
      <c r="D5" s="3">
        <v>3.7400000000000003E-2</v>
      </c>
      <c r="E5" s="3">
        <v>6.6600000000000006E-2</v>
      </c>
      <c r="F5" s="3">
        <v>9.1800000000000007E-2</v>
      </c>
      <c r="G5" s="3">
        <v>0.15340000000000001</v>
      </c>
      <c r="H5" s="3">
        <v>0.24349999999999999</v>
      </c>
      <c r="I5" s="3">
        <v>0.34129999999999999</v>
      </c>
      <c r="J5" s="3">
        <v>0.4617</v>
      </c>
      <c r="K5" s="3">
        <v>0.59719999999999995</v>
      </c>
      <c r="L5" s="3">
        <v>0.94489999999999996</v>
      </c>
      <c r="M5" s="3">
        <v>1.3541000000000001</v>
      </c>
      <c r="N5" s="3">
        <v>2.3721000000000001</v>
      </c>
      <c r="O5" s="3">
        <v>3.7303999999999999</v>
      </c>
      <c r="P5" s="3">
        <v>5.2782</v>
      </c>
    </row>
    <row r="6" spans="1:20" hidden="1" x14ac:dyDescent="0.25">
      <c r="A6" t="s">
        <v>2</v>
      </c>
      <c r="B6" s="4">
        <v>1.5800000000000002E-2</v>
      </c>
      <c r="C6" s="4">
        <v>2.7699999999999999E-2</v>
      </c>
      <c r="D6" s="4">
        <v>4.99E-2</v>
      </c>
      <c r="E6" s="4">
        <v>7.7700000000000005E-2</v>
      </c>
      <c r="F6" s="4">
        <v>0.10580000000000001</v>
      </c>
      <c r="G6" s="4">
        <v>0.17430000000000001</v>
      </c>
      <c r="H6" s="4">
        <v>0.2487</v>
      </c>
      <c r="I6" s="4">
        <v>0.38400000000000001</v>
      </c>
      <c r="J6" s="4">
        <v>0.51359999999999995</v>
      </c>
      <c r="K6" s="4">
        <v>0.6613</v>
      </c>
      <c r="L6" s="4">
        <v>1.0390999999999999</v>
      </c>
      <c r="M6" s="4">
        <v>1.5007999999999999</v>
      </c>
      <c r="N6" s="4">
        <v>2.5988000000000002</v>
      </c>
      <c r="O6" s="4">
        <v>4.0963000000000003</v>
      </c>
      <c r="P6" s="4">
        <v>5.8146000000000004</v>
      </c>
    </row>
    <row r="7" spans="1:20" hidden="1" x14ac:dyDescent="0.25">
      <c r="A7" t="s">
        <v>31</v>
      </c>
      <c r="B7" s="4">
        <v>1.21E-2</v>
      </c>
      <c r="C7" s="4">
        <v>2.5100000000000001E-2</v>
      </c>
      <c r="D7" s="4">
        <v>4.2900000000000001E-2</v>
      </c>
      <c r="E7" s="4">
        <v>6.5500000000000003E-2</v>
      </c>
      <c r="F7" s="4">
        <v>9.2499999999999999E-2</v>
      </c>
      <c r="G7" s="4">
        <v>0.161</v>
      </c>
      <c r="H7" s="4">
        <v>0.248</v>
      </c>
      <c r="I7" s="4">
        <v>0.35399999999999998</v>
      </c>
      <c r="J7" s="4">
        <v>0.47799999999999998</v>
      </c>
      <c r="K7" s="4">
        <v>0.57099999999999995</v>
      </c>
      <c r="L7" s="4">
        <v>0.97099999999999997</v>
      </c>
      <c r="M7" s="4">
        <v>1.39</v>
      </c>
      <c r="N7" s="4">
        <v>2.44</v>
      </c>
      <c r="O7" s="4">
        <v>3.78</v>
      </c>
      <c r="P7" s="4">
        <v>5.45</v>
      </c>
    </row>
    <row r="8" spans="1:20" ht="45" x14ac:dyDescent="0.25">
      <c r="A8" t="s">
        <v>1</v>
      </c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  <c r="H8" s="3" t="s">
        <v>9</v>
      </c>
      <c r="I8" s="3" t="s">
        <v>10</v>
      </c>
      <c r="J8" s="3" t="s">
        <v>19</v>
      </c>
      <c r="K8" s="3" t="s">
        <v>11</v>
      </c>
      <c r="L8" s="3" t="s">
        <v>12</v>
      </c>
      <c r="M8" s="3" t="s">
        <v>13</v>
      </c>
      <c r="N8" s="3" t="s">
        <v>14</v>
      </c>
      <c r="O8" s="3" t="s">
        <v>15</v>
      </c>
      <c r="P8" s="3" t="s">
        <v>16</v>
      </c>
      <c r="S8" s="2" t="s">
        <v>32</v>
      </c>
    </row>
    <row r="9" spans="1:20" x14ac:dyDescent="0.25">
      <c r="A9" t="s">
        <v>18</v>
      </c>
      <c r="B9" s="7">
        <f>B3*B5</f>
        <v>0</v>
      </c>
      <c r="C9" s="7">
        <f t="shared" ref="C9:P9" si="0">C3*C5</f>
        <v>0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  <c r="M9" s="7">
        <f t="shared" si="0"/>
        <v>0</v>
      </c>
      <c r="N9" s="7">
        <f t="shared" si="0"/>
        <v>0</v>
      </c>
      <c r="O9" s="7">
        <f t="shared" si="0"/>
        <v>0</v>
      </c>
      <c r="P9" s="7">
        <f t="shared" si="0"/>
        <v>0</v>
      </c>
      <c r="Q9" s="50">
        <v>0</v>
      </c>
      <c r="R9" s="50">
        <v>0</v>
      </c>
      <c r="S9" s="6">
        <f>SUM(B9:R9)</f>
        <v>0</v>
      </c>
      <c r="T9" s="8" t="s">
        <v>18</v>
      </c>
    </row>
    <row r="10" spans="1:20" x14ac:dyDescent="0.25">
      <c r="A10" t="s">
        <v>2</v>
      </c>
      <c r="B10" s="7">
        <f>B3*B6</f>
        <v>0</v>
      </c>
      <c r="C10" s="7">
        <f t="shared" ref="C10:P10" si="1">C3*C6</f>
        <v>0</v>
      </c>
      <c r="D10" s="7">
        <f t="shared" si="1"/>
        <v>0</v>
      </c>
      <c r="E10" s="7">
        <f t="shared" si="1"/>
        <v>0</v>
      </c>
      <c r="F10" s="7">
        <f t="shared" si="1"/>
        <v>0</v>
      </c>
      <c r="G10" s="7">
        <f t="shared" si="1"/>
        <v>0</v>
      </c>
      <c r="H10" s="7">
        <f t="shared" si="1"/>
        <v>0</v>
      </c>
      <c r="I10" s="7">
        <f t="shared" si="1"/>
        <v>0</v>
      </c>
      <c r="J10" s="7">
        <f t="shared" si="1"/>
        <v>0</v>
      </c>
      <c r="K10" s="7">
        <f t="shared" si="1"/>
        <v>0</v>
      </c>
      <c r="L10" s="7">
        <f t="shared" si="1"/>
        <v>0</v>
      </c>
      <c r="M10" s="7">
        <f t="shared" si="1"/>
        <v>0</v>
      </c>
      <c r="N10" s="7">
        <f t="shared" si="1"/>
        <v>0</v>
      </c>
      <c r="O10" s="7">
        <f t="shared" si="1"/>
        <v>0</v>
      </c>
      <c r="P10" s="7">
        <f t="shared" si="1"/>
        <v>0</v>
      </c>
      <c r="Q10" s="10">
        <f>Q9</f>
        <v>0</v>
      </c>
      <c r="R10" s="10">
        <f>R9</f>
        <v>0</v>
      </c>
      <c r="S10" s="6">
        <f>SUM(B10:R10)</f>
        <v>0</v>
      </c>
      <c r="T10" s="8" t="s">
        <v>2</v>
      </c>
    </row>
    <row r="11" spans="1:20" x14ac:dyDescent="0.25">
      <c r="A11" t="s">
        <v>31</v>
      </c>
      <c r="B11" s="7">
        <f>B3*B7</f>
        <v>0</v>
      </c>
      <c r="C11" s="7">
        <f t="shared" ref="C11:P11" si="2">C3*C7</f>
        <v>0</v>
      </c>
      <c r="D11" s="7">
        <f t="shared" si="2"/>
        <v>0</v>
      </c>
      <c r="E11" s="7">
        <f t="shared" si="2"/>
        <v>0</v>
      </c>
      <c r="F11" s="7">
        <f t="shared" si="2"/>
        <v>0</v>
      </c>
      <c r="G11" s="7">
        <f t="shared" si="2"/>
        <v>0</v>
      </c>
      <c r="H11" s="7">
        <f t="shared" si="2"/>
        <v>0</v>
      </c>
      <c r="I11" s="7">
        <f t="shared" si="2"/>
        <v>0</v>
      </c>
      <c r="J11" s="7">
        <f t="shared" si="2"/>
        <v>0</v>
      </c>
      <c r="K11" s="7">
        <f t="shared" si="2"/>
        <v>0</v>
      </c>
      <c r="L11" s="7">
        <f t="shared" si="2"/>
        <v>0</v>
      </c>
      <c r="M11" s="7">
        <f t="shared" si="2"/>
        <v>0</v>
      </c>
      <c r="N11" s="7">
        <f t="shared" si="2"/>
        <v>0</v>
      </c>
      <c r="O11" s="7">
        <f t="shared" si="2"/>
        <v>0</v>
      </c>
      <c r="P11" s="7">
        <f t="shared" si="2"/>
        <v>0</v>
      </c>
      <c r="Q11" s="10">
        <f>Q9</f>
        <v>0</v>
      </c>
      <c r="R11" s="10">
        <f>R9</f>
        <v>0</v>
      </c>
      <c r="S11" s="6">
        <f>SUM(B11:R11)</f>
        <v>0</v>
      </c>
      <c r="T11" s="8" t="s">
        <v>31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Thermal Expansion sizing</vt:lpstr>
      <vt:lpstr>Linial ft of piping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mbetterly</dc:creator>
  <cp:lastModifiedBy>mbetterly</cp:lastModifiedBy>
  <dcterms:created xsi:type="dcterms:W3CDTF">2015-02-11T14:28:11Z</dcterms:created>
  <dcterms:modified xsi:type="dcterms:W3CDTF">2015-02-11T19:46:30Z</dcterms:modified>
</cp:coreProperties>
</file>